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0\09. Sesión de Consejo Directivo Septiembre 2020\"/>
    </mc:Choice>
  </mc:AlternateContent>
  <bookViews>
    <workbookView xWindow="0" yWindow="0" windowWidth="28800" windowHeight="13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7" i="1" l="1"/>
  <c r="G68" i="1"/>
  <c r="G100" i="1"/>
  <c r="G93" i="1"/>
  <c r="G103" i="1" l="1"/>
  <c r="G105" i="1" s="1"/>
  <c r="G90" i="1"/>
  <c r="G89" i="1"/>
  <c r="G59" i="1"/>
  <c r="G65" i="1"/>
  <c r="G64" i="1"/>
  <c r="G88" i="1"/>
  <c r="G87" i="1"/>
  <c r="G91" i="1"/>
  <c r="G86" i="1"/>
  <c r="G98" i="1"/>
  <c r="G97" i="1"/>
  <c r="G9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1" i="1"/>
  <c r="G62" i="1"/>
  <c r="G63" i="1"/>
  <c r="G66" i="1"/>
  <c r="G42" i="1"/>
  <c r="G15" i="1" l="1"/>
  <c r="H15" i="1" s="1"/>
  <c r="G16" i="1"/>
  <c r="H16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7" i="1"/>
  <c r="H17" i="1" s="1"/>
  <c r="G18" i="1"/>
  <c r="H18" i="1" s="1"/>
  <c r="G19" i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5" i="1"/>
  <c r="H5" i="1" s="1"/>
  <c r="H19" i="1" l="1"/>
  <c r="H33" i="1" s="1"/>
  <c r="G33" i="1"/>
  <c r="H35" i="1" s="1"/>
  <c r="H37" i="1" l="1"/>
</calcChain>
</file>

<file path=xl/sharedStrings.xml><?xml version="1.0" encoding="utf-8"?>
<sst xmlns="http://schemas.openxmlformats.org/spreadsheetml/2006/main" count="122" uniqueCount="85">
  <si>
    <t>PERSONAL</t>
  </si>
  <si>
    <t>TURNO</t>
  </si>
  <si>
    <t>CANTIDAD</t>
  </si>
  <si>
    <t xml:space="preserve">SUELDO MENSUAL </t>
  </si>
  <si>
    <t>MEDICOS</t>
  </si>
  <si>
    <t>COORDINADOR</t>
  </si>
  <si>
    <t>MATUTINO</t>
  </si>
  <si>
    <t>VESPERTINO</t>
  </si>
  <si>
    <t>ATENCIÓN MEDICA CONTINUA</t>
  </si>
  <si>
    <t>ENFERMERÍA</t>
  </si>
  <si>
    <t>RECEPCIÓN</t>
  </si>
  <si>
    <t>LABORATORIO</t>
  </si>
  <si>
    <t>FARMACIA</t>
  </si>
  <si>
    <t>CONTROLISTA DE MEDICAMENTOS</t>
  </si>
  <si>
    <t>ODONTOLOGÍA</t>
  </si>
  <si>
    <t>RAYOS X</t>
  </si>
  <si>
    <t>NOCTURNO</t>
  </si>
  <si>
    <t xml:space="preserve">NOCTURNO </t>
  </si>
  <si>
    <t>SUELDO MENSUAL TOTAL</t>
  </si>
  <si>
    <t xml:space="preserve">TOTAL </t>
  </si>
  <si>
    <t xml:space="preserve">SUELDO ANUAL TOTAL </t>
  </si>
  <si>
    <t>ASISTENTE DE COORDINACIÓN</t>
  </si>
  <si>
    <t>ESPECIALISTAS</t>
  </si>
  <si>
    <t>ENFERMERAS ESPECIALISTAS</t>
  </si>
  <si>
    <t>TOTAL ANUAL</t>
  </si>
  <si>
    <t>SUPLENTES TODAS LAS AREAS (2 PERIODOS VACACIONALES POR AÑO)</t>
  </si>
  <si>
    <t xml:space="preserve">MOBILIARIO    </t>
  </si>
  <si>
    <t xml:space="preserve">PRECIO UNITARIO </t>
  </si>
  <si>
    <t xml:space="preserve">PRECIO TOTAL </t>
  </si>
  <si>
    <t>BOTIQUIN DE URGENCIAS</t>
  </si>
  <si>
    <t xml:space="preserve">ANAQUEL DE ESQUELETO </t>
  </si>
  <si>
    <t xml:space="preserve">ARCHIVERO </t>
  </si>
  <si>
    <t>ASIENTO PARA MEDICO</t>
  </si>
  <si>
    <t>ASIENTO PARA PACIENTE</t>
  </si>
  <si>
    <t>ASIENTO PARA MEDICO EN EXPLORACIÓN</t>
  </si>
  <si>
    <t>BANQUETA DE ALTURA</t>
  </si>
  <si>
    <t>BASCULA CON ESTADIMETRO</t>
  </si>
  <si>
    <t>CUBETA DE BASURA</t>
  </si>
  <si>
    <t>CARRO CAMILLA 3 POSICIONES</t>
  </si>
  <si>
    <t>CONTENEDOR PARA RPBI</t>
  </si>
  <si>
    <t>CORTINA PLEGABLE ANIBACTERIANA</t>
  </si>
  <si>
    <t>ESCALERA DE TIJERA 3 PELDAÑOS</t>
  </si>
  <si>
    <t>MESA DE EXPLORACIÓN CON PIERNERAS</t>
  </si>
  <si>
    <t>MESA DE 180 CM CON RESPALDO Y FREGADERO DERECHO</t>
  </si>
  <si>
    <t>MOSTRADOR ESCRITORIO DE MADERA DE 265 CM DE LARGO X 115 CM DE ALTO X 60 CM DE FONDO</t>
  </si>
  <si>
    <t>MESA DE MAYO</t>
  </si>
  <si>
    <t>ESCRITORIO</t>
  </si>
  <si>
    <t>REFRIGERADOR</t>
  </si>
  <si>
    <t xml:space="preserve">SILLON EJECUTIVO GIRATORIO </t>
  </si>
  <si>
    <t xml:space="preserve">SILLA GIRATORIA SECRETARIAL </t>
  </si>
  <si>
    <t>SILLAS PARA SALA DE ESPERA</t>
  </si>
  <si>
    <t>SUBTOTAL</t>
  </si>
  <si>
    <t xml:space="preserve">INSTRUMENTAL </t>
  </si>
  <si>
    <t>ESFIGMOMANOMETRO</t>
  </si>
  <si>
    <t>ESTETOSCOPIO AURICULAR</t>
  </si>
  <si>
    <t>ESTETOSCOPIO PINAR</t>
  </si>
  <si>
    <t>ESTUCHE DE DIAGNOSTICO</t>
  </si>
  <si>
    <t>LAMPARA DIRECCIONABLE</t>
  </si>
  <si>
    <t>NEGATOSCOPIO</t>
  </si>
  <si>
    <t>ESPEJOS VAGINALES</t>
  </si>
  <si>
    <t xml:space="preserve">MANGO BISTURI </t>
  </si>
  <si>
    <t>MARTILLO PERCUSOR</t>
  </si>
  <si>
    <t xml:space="preserve">ESTUCHE DE DISECCIÓN </t>
  </si>
  <si>
    <t>RIÑON DE 250 ML</t>
  </si>
  <si>
    <t>TORUNDERO CON TAPA</t>
  </si>
  <si>
    <t>CINTA MÉTRICA</t>
  </si>
  <si>
    <t>TERMÓMETRO CLÍNICO</t>
  </si>
  <si>
    <t>CAJA CON TAPA PARA SOLUCIONES DESINFECTANTES</t>
  </si>
  <si>
    <t>COMPUTADORA</t>
  </si>
  <si>
    <t>IMPRESORA</t>
  </si>
  <si>
    <t>TELEFONO</t>
  </si>
  <si>
    <t>TRIPIE</t>
  </si>
  <si>
    <t>EQUIPAMIENTO DE CARRO ROJO (BOLSA PARA REANIMACIÓN, CONEXIÓN PARA OXIGENO, DESFIBRILADOR, LARINGOSCOPIO, GUIA DE COBRE, TABLA DE COMPRESONES, TANQUE DE OXIGENO, MARCAPASO EXTERNO TRANSITORIO, ETC.)</t>
  </si>
  <si>
    <t>AREA DE OBSERVACIÓN Y SALA DE CHOQUE ( CARRO ROJO, COLLARINES, ELECTROCARDIOGRAFO, REFRIGERADOR, ETC)</t>
  </si>
  <si>
    <t>EQUIPOS DE COMPUTO</t>
  </si>
  <si>
    <t>TOTAL</t>
  </si>
  <si>
    <t>TELEVISOR PARA INFORMACIÓN EN SALA DE ESPERA</t>
  </si>
  <si>
    <t xml:space="preserve">TOMA TURNO ELECTRICO </t>
  </si>
  <si>
    <t>SILLA DE RUEDAS</t>
  </si>
  <si>
    <t>MONITOR DE SIGNOS VITALES PARA EL AREA DE HOSPITALIZACIÓN DE URGENCIAS</t>
  </si>
  <si>
    <t>SILLON PARA HEMODIALISIS</t>
  </si>
  <si>
    <t>MAQUINA DE HEMODIALISIS</t>
  </si>
  <si>
    <t>GASTOS DE MANTENIMIENTO (SE ANEXAN PARTIDAS)</t>
  </si>
  <si>
    <t>PROPUESTA DE PERSONAL URGENCIAS</t>
  </si>
  <si>
    <t xml:space="preserve">MOBILIARIO E INSTRUMENTAL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</si>
</sst>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44" fontId="0" fillId="0" borderId="1" xfId="1" applyFont="1" applyBorder="1"/>
    <xf numFmtId="0" fontId="0" fillId="0" borderId="1" xfId="0" applyFill="1" applyBorder="1"/>
    <xf numFmtId="44" fontId="0" fillId="0" borderId="1" xfId="0" applyNumberForma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44" fontId="3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5" fillId="0" borderId="1" xfId="0" applyFont="1" applyBorder="1"/>
    <xf numFmtId="44" fontId="5" fillId="0" borderId="1" xfId="0" applyNumberFormat="1" applyFont="1" applyBorder="1"/>
    <xf numFmtId="1" fontId="0" fillId="0" borderId="1" xfId="1" applyNumberFormat="1" applyFont="1" applyBorder="1"/>
    <xf numFmtId="1" fontId="0" fillId="0" borderId="1" xfId="0" applyNumberFormat="1" applyBorder="1"/>
    <xf numFmtId="0" fontId="0" fillId="0" borderId="0" xfId="0" applyBorder="1" applyAlignment="1">
      <alignment horizontal="left"/>
    </xf>
    <xf numFmtId="1" fontId="0" fillId="0" borderId="0" xfId="0" applyNumberFormat="1" applyBorder="1"/>
    <xf numFmtId="44" fontId="0" fillId="0" borderId="0" xfId="1" applyFont="1" applyBorder="1"/>
    <xf numFmtId="44" fontId="0" fillId="0" borderId="0" xfId="1" applyFont="1" applyBorder="1" applyAlignment="1">
      <alignment horizontal="center"/>
    </xf>
    <xf numFmtId="0" fontId="5" fillId="0" borderId="0" xfId="0" applyFont="1" applyBorder="1"/>
    <xf numFmtId="4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4" fontId="0" fillId="0" borderId="1" xfId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wrapText="1"/>
    </xf>
    <xf numFmtId="44" fontId="0" fillId="0" borderId="5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H107"/>
  <sheetViews>
    <sheetView showGridLines="0" tabSelected="1" view="pageBreakPreview" topLeftCell="B1" zoomScale="120" zoomScaleNormal="100" zoomScaleSheetLayoutView="120" workbookViewId="0">
      <selection activeCell="J88" sqref="J88"/>
    </sheetView>
  </sheetViews>
  <sheetFormatPr baseColWidth="10" defaultRowHeight="15" x14ac:dyDescent="0.25"/>
  <cols>
    <col min="1" max="1" width="0" hidden="1" customWidth="1"/>
    <col min="3" max="3" width="20.140625" customWidth="1"/>
    <col min="5" max="5" width="13.7109375" customWidth="1"/>
    <col min="6" max="6" width="17.42578125" bestFit="1" customWidth="1"/>
    <col min="7" max="7" width="17" customWidth="1"/>
    <col min="8" max="8" width="22.28515625" customWidth="1"/>
  </cols>
  <sheetData>
    <row r="3" spans="3:8" ht="21" x14ac:dyDescent="0.35">
      <c r="C3" s="21" t="s">
        <v>83</v>
      </c>
      <c r="D3" s="21"/>
      <c r="E3" s="21"/>
      <c r="F3" s="21"/>
      <c r="G3" s="21"/>
      <c r="H3" s="21"/>
    </row>
    <row r="4" spans="3:8" ht="30" x14ac:dyDescent="0.25">
      <c r="C4" s="6" t="s">
        <v>0</v>
      </c>
      <c r="D4" s="6" t="s">
        <v>2</v>
      </c>
      <c r="E4" s="6" t="s">
        <v>1</v>
      </c>
      <c r="F4" s="6" t="s">
        <v>3</v>
      </c>
      <c r="G4" s="6" t="s">
        <v>18</v>
      </c>
      <c r="H4" s="9" t="s">
        <v>20</v>
      </c>
    </row>
    <row r="5" spans="3:8" hidden="1" x14ac:dyDescent="0.25">
      <c r="C5" s="1" t="s">
        <v>5</v>
      </c>
      <c r="D5" s="2">
        <v>1</v>
      </c>
      <c r="E5" s="2" t="s">
        <v>6</v>
      </c>
      <c r="F5" s="3">
        <v>38852</v>
      </c>
      <c r="G5" s="5">
        <f>D5*F5</f>
        <v>38852</v>
      </c>
      <c r="H5" s="5">
        <f>G5*12</f>
        <v>466224</v>
      </c>
    </row>
    <row r="6" spans="3:8" ht="30" hidden="1" x14ac:dyDescent="0.25">
      <c r="C6" s="1" t="s">
        <v>21</v>
      </c>
      <c r="D6" s="2">
        <v>1</v>
      </c>
      <c r="E6" s="2" t="s">
        <v>6</v>
      </c>
      <c r="F6" s="3">
        <v>16301</v>
      </c>
      <c r="G6" s="5">
        <f t="shared" ref="G6:G32" si="0">D6*F6</f>
        <v>16301</v>
      </c>
      <c r="H6" s="5">
        <f t="shared" ref="H6:H32" si="1">G6*12</f>
        <v>195612</v>
      </c>
    </row>
    <row r="7" spans="3:8" hidden="1" x14ac:dyDescent="0.25">
      <c r="C7" s="30" t="s">
        <v>4</v>
      </c>
      <c r="D7" s="2">
        <v>10</v>
      </c>
      <c r="E7" s="2" t="s">
        <v>6</v>
      </c>
      <c r="F7" s="3">
        <v>32366</v>
      </c>
      <c r="G7" s="5">
        <f t="shared" si="0"/>
        <v>323660</v>
      </c>
      <c r="H7" s="5">
        <f t="shared" si="1"/>
        <v>3883920</v>
      </c>
    </row>
    <row r="8" spans="3:8" hidden="1" x14ac:dyDescent="0.25">
      <c r="C8" s="30"/>
      <c r="D8" s="2">
        <v>10</v>
      </c>
      <c r="E8" s="2" t="s">
        <v>7</v>
      </c>
      <c r="F8" s="3">
        <v>32366</v>
      </c>
      <c r="G8" s="5">
        <f t="shared" si="0"/>
        <v>323660</v>
      </c>
      <c r="H8" s="5">
        <f t="shared" si="1"/>
        <v>3883920</v>
      </c>
    </row>
    <row r="9" spans="3:8" ht="30" hidden="1" customHeight="1" x14ac:dyDescent="0.25">
      <c r="C9" s="25" t="s">
        <v>8</v>
      </c>
      <c r="D9" s="2">
        <v>1</v>
      </c>
      <c r="E9" s="2" t="s">
        <v>6</v>
      </c>
      <c r="F9" s="3">
        <v>32366</v>
      </c>
      <c r="G9" s="5">
        <f t="shared" si="0"/>
        <v>32366</v>
      </c>
      <c r="H9" s="5">
        <f t="shared" si="1"/>
        <v>388392</v>
      </c>
    </row>
    <row r="10" spans="3:8" hidden="1" x14ac:dyDescent="0.25">
      <c r="C10" s="26"/>
      <c r="D10" s="2">
        <v>1</v>
      </c>
      <c r="E10" s="2" t="s">
        <v>7</v>
      </c>
      <c r="F10" s="3">
        <v>32366</v>
      </c>
      <c r="G10" s="5">
        <f t="shared" si="0"/>
        <v>32366</v>
      </c>
      <c r="H10" s="5">
        <f t="shared" si="1"/>
        <v>388392</v>
      </c>
    </row>
    <row r="11" spans="3:8" hidden="1" x14ac:dyDescent="0.25">
      <c r="C11" s="28"/>
      <c r="D11" s="2">
        <v>4</v>
      </c>
      <c r="E11" s="2" t="s">
        <v>16</v>
      </c>
      <c r="F11" s="3">
        <v>32366</v>
      </c>
      <c r="G11" s="5">
        <f t="shared" si="0"/>
        <v>129464</v>
      </c>
      <c r="H11" s="5">
        <f t="shared" si="1"/>
        <v>1553568</v>
      </c>
    </row>
    <row r="12" spans="3:8" hidden="1" x14ac:dyDescent="0.25">
      <c r="C12" s="25" t="s">
        <v>9</v>
      </c>
      <c r="D12" s="2">
        <v>4</v>
      </c>
      <c r="E12" s="2" t="s">
        <v>6</v>
      </c>
      <c r="F12" s="3">
        <v>17429</v>
      </c>
      <c r="G12" s="5">
        <f t="shared" si="0"/>
        <v>69716</v>
      </c>
      <c r="H12" s="5">
        <f t="shared" si="1"/>
        <v>836592</v>
      </c>
    </row>
    <row r="13" spans="3:8" hidden="1" x14ac:dyDescent="0.25">
      <c r="C13" s="26"/>
      <c r="D13" s="2">
        <v>4</v>
      </c>
      <c r="E13" s="2" t="s">
        <v>7</v>
      </c>
      <c r="F13" s="3">
        <v>17429</v>
      </c>
      <c r="G13" s="5">
        <f t="shared" si="0"/>
        <v>69716</v>
      </c>
      <c r="H13" s="5">
        <f t="shared" si="1"/>
        <v>836592</v>
      </c>
    </row>
    <row r="14" spans="3:8" hidden="1" x14ac:dyDescent="0.25">
      <c r="C14" s="28"/>
      <c r="D14" s="2">
        <v>4</v>
      </c>
      <c r="E14" s="2" t="s">
        <v>16</v>
      </c>
      <c r="F14" s="3">
        <v>17429</v>
      </c>
      <c r="G14" s="5">
        <f t="shared" si="0"/>
        <v>69716</v>
      </c>
      <c r="H14" s="5">
        <f t="shared" si="1"/>
        <v>836592</v>
      </c>
    </row>
    <row r="15" spans="3:8" hidden="1" x14ac:dyDescent="0.25">
      <c r="C15" s="25" t="s">
        <v>23</v>
      </c>
      <c r="D15" s="2">
        <v>2</v>
      </c>
      <c r="E15" s="2" t="s">
        <v>6</v>
      </c>
      <c r="F15" s="3">
        <v>17429</v>
      </c>
      <c r="G15" s="5">
        <f t="shared" si="0"/>
        <v>34858</v>
      </c>
      <c r="H15" s="5">
        <f t="shared" si="1"/>
        <v>418296</v>
      </c>
    </row>
    <row r="16" spans="3:8" hidden="1" x14ac:dyDescent="0.25">
      <c r="C16" s="28"/>
      <c r="D16" s="2">
        <v>2</v>
      </c>
      <c r="E16" s="2" t="s">
        <v>7</v>
      </c>
      <c r="F16" s="3">
        <v>17429</v>
      </c>
      <c r="G16" s="5">
        <f t="shared" si="0"/>
        <v>34858</v>
      </c>
      <c r="H16" s="5">
        <f t="shared" si="1"/>
        <v>418296</v>
      </c>
    </row>
    <row r="17" spans="3:8" hidden="1" x14ac:dyDescent="0.25">
      <c r="C17" s="25" t="s">
        <v>10</v>
      </c>
      <c r="D17" s="2">
        <v>6</v>
      </c>
      <c r="E17" s="2" t="s">
        <v>6</v>
      </c>
      <c r="F17" s="3">
        <v>16301</v>
      </c>
      <c r="G17" s="5">
        <f t="shared" si="0"/>
        <v>97806</v>
      </c>
      <c r="H17" s="5">
        <f t="shared" si="1"/>
        <v>1173672</v>
      </c>
    </row>
    <row r="18" spans="3:8" hidden="1" x14ac:dyDescent="0.25">
      <c r="C18" s="26"/>
      <c r="D18" s="2"/>
      <c r="E18" s="2" t="s">
        <v>7</v>
      </c>
      <c r="F18" s="3">
        <v>16301</v>
      </c>
      <c r="G18" s="5">
        <f t="shared" si="0"/>
        <v>0</v>
      </c>
      <c r="H18" s="5">
        <f t="shared" si="1"/>
        <v>0</v>
      </c>
    </row>
    <row r="19" spans="3:8" x14ac:dyDescent="0.25">
      <c r="C19" s="28"/>
      <c r="D19" s="2">
        <v>6</v>
      </c>
      <c r="E19" s="2" t="s">
        <v>17</v>
      </c>
      <c r="F19" s="3">
        <v>16301</v>
      </c>
      <c r="G19" s="5">
        <f t="shared" si="0"/>
        <v>97806</v>
      </c>
      <c r="H19" s="5">
        <f t="shared" si="1"/>
        <v>1173672</v>
      </c>
    </row>
    <row r="20" spans="3:8" hidden="1" x14ac:dyDescent="0.25">
      <c r="C20" s="25" t="s">
        <v>11</v>
      </c>
      <c r="D20" s="2">
        <v>2</v>
      </c>
      <c r="E20" s="2" t="s">
        <v>6</v>
      </c>
      <c r="F20" s="3">
        <v>20162</v>
      </c>
      <c r="G20" s="5">
        <f t="shared" si="0"/>
        <v>40324</v>
      </c>
      <c r="H20" s="5">
        <f t="shared" si="1"/>
        <v>483888</v>
      </c>
    </row>
    <row r="21" spans="3:8" hidden="1" x14ac:dyDescent="0.25">
      <c r="C21" s="26"/>
      <c r="D21" s="2">
        <v>1</v>
      </c>
      <c r="E21" s="2" t="s">
        <v>7</v>
      </c>
      <c r="F21" s="3">
        <v>20162</v>
      </c>
      <c r="G21" s="5">
        <f t="shared" si="0"/>
        <v>20162</v>
      </c>
      <c r="H21" s="5">
        <f t="shared" si="1"/>
        <v>241944</v>
      </c>
    </row>
    <row r="22" spans="3:8" x14ac:dyDescent="0.25">
      <c r="C22" s="28"/>
      <c r="D22" s="2">
        <v>6</v>
      </c>
      <c r="E22" s="2" t="s">
        <v>16</v>
      </c>
      <c r="F22" s="3">
        <v>20162</v>
      </c>
      <c r="G22" s="5">
        <f t="shared" si="0"/>
        <v>120972</v>
      </c>
      <c r="H22" s="5">
        <f t="shared" si="1"/>
        <v>1451664</v>
      </c>
    </row>
    <row r="23" spans="3:8" hidden="1" x14ac:dyDescent="0.25">
      <c r="C23" s="25" t="s">
        <v>12</v>
      </c>
      <c r="D23" s="2">
        <v>2</v>
      </c>
      <c r="E23" s="2" t="s">
        <v>6</v>
      </c>
      <c r="F23" s="3">
        <v>14958</v>
      </c>
      <c r="G23" s="5">
        <f t="shared" si="0"/>
        <v>29916</v>
      </c>
      <c r="H23" s="5">
        <f t="shared" si="1"/>
        <v>358992</v>
      </c>
    </row>
    <row r="24" spans="3:8" hidden="1" x14ac:dyDescent="0.25">
      <c r="C24" s="26"/>
      <c r="D24" s="2">
        <v>2</v>
      </c>
      <c r="E24" s="2" t="s">
        <v>7</v>
      </c>
      <c r="F24" s="3">
        <v>14958</v>
      </c>
      <c r="G24" s="5">
        <f t="shared" si="0"/>
        <v>29916</v>
      </c>
      <c r="H24" s="5">
        <f t="shared" si="1"/>
        <v>358992</v>
      </c>
    </row>
    <row r="25" spans="3:8" hidden="1" x14ac:dyDescent="0.25">
      <c r="C25" s="29" t="s">
        <v>22</v>
      </c>
      <c r="D25" s="2">
        <v>2</v>
      </c>
      <c r="E25" s="2" t="s">
        <v>6</v>
      </c>
      <c r="F25" s="3">
        <v>32366</v>
      </c>
      <c r="G25" s="5">
        <f t="shared" si="0"/>
        <v>64732</v>
      </c>
      <c r="H25" s="5">
        <f t="shared" si="1"/>
        <v>776784</v>
      </c>
    </row>
    <row r="26" spans="3:8" hidden="1" x14ac:dyDescent="0.25">
      <c r="C26" s="29"/>
      <c r="D26" s="2">
        <v>2</v>
      </c>
      <c r="E26" s="2" t="s">
        <v>7</v>
      </c>
      <c r="F26" s="3">
        <v>32366</v>
      </c>
      <c r="G26" s="5">
        <f t="shared" si="0"/>
        <v>64732</v>
      </c>
      <c r="H26" s="5">
        <f t="shared" si="1"/>
        <v>776784</v>
      </c>
    </row>
    <row r="27" spans="3:8" ht="30" hidden="1" x14ac:dyDescent="0.25">
      <c r="C27" s="1" t="s">
        <v>13</v>
      </c>
      <c r="D27" s="2">
        <v>1</v>
      </c>
      <c r="E27" s="2" t="s">
        <v>6</v>
      </c>
      <c r="F27" s="3">
        <v>15879</v>
      </c>
      <c r="G27" s="5">
        <f t="shared" si="0"/>
        <v>15879</v>
      </c>
      <c r="H27" s="5">
        <f t="shared" si="1"/>
        <v>190548</v>
      </c>
    </row>
    <row r="28" spans="3:8" hidden="1" x14ac:dyDescent="0.25">
      <c r="C28" s="29" t="s">
        <v>14</v>
      </c>
      <c r="D28" s="2">
        <v>1</v>
      </c>
      <c r="E28" s="2" t="s">
        <v>6</v>
      </c>
      <c r="F28" s="3">
        <v>32366</v>
      </c>
      <c r="G28" s="5">
        <f t="shared" si="0"/>
        <v>32366</v>
      </c>
      <c r="H28" s="5">
        <f t="shared" si="1"/>
        <v>388392</v>
      </c>
    </row>
    <row r="29" spans="3:8" hidden="1" x14ac:dyDescent="0.25">
      <c r="C29" s="29"/>
      <c r="D29" s="2">
        <v>1</v>
      </c>
      <c r="E29" s="2" t="s">
        <v>7</v>
      </c>
      <c r="F29" s="3">
        <v>14472</v>
      </c>
      <c r="G29" s="5">
        <f t="shared" si="0"/>
        <v>14472</v>
      </c>
      <c r="H29" s="5">
        <f t="shared" si="1"/>
        <v>173664</v>
      </c>
    </row>
    <row r="30" spans="3:8" hidden="1" x14ac:dyDescent="0.25">
      <c r="C30" s="29" t="s">
        <v>15</v>
      </c>
      <c r="D30" s="2">
        <v>1</v>
      </c>
      <c r="E30" s="2" t="s">
        <v>6</v>
      </c>
      <c r="F30" s="3">
        <v>20162</v>
      </c>
      <c r="G30" s="5">
        <f t="shared" si="0"/>
        <v>20162</v>
      </c>
      <c r="H30" s="5">
        <f t="shared" si="1"/>
        <v>241944</v>
      </c>
    </row>
    <row r="31" spans="3:8" hidden="1" x14ac:dyDescent="0.25">
      <c r="C31" s="29"/>
      <c r="D31" s="2">
        <v>1</v>
      </c>
      <c r="E31" s="2" t="s">
        <v>7</v>
      </c>
      <c r="F31" s="3">
        <v>20162</v>
      </c>
      <c r="G31" s="5">
        <f t="shared" si="0"/>
        <v>20162</v>
      </c>
      <c r="H31" s="5">
        <f t="shared" si="1"/>
        <v>241944</v>
      </c>
    </row>
    <row r="32" spans="3:8" x14ac:dyDescent="0.25">
      <c r="C32" s="29"/>
      <c r="D32" s="4">
        <v>6</v>
      </c>
      <c r="E32" s="4" t="s">
        <v>16</v>
      </c>
      <c r="F32" s="3">
        <v>20162</v>
      </c>
      <c r="G32" s="5">
        <f t="shared" si="0"/>
        <v>120972</v>
      </c>
      <c r="H32" s="5">
        <f t="shared" si="1"/>
        <v>1451664</v>
      </c>
    </row>
    <row r="33" spans="3:8" ht="15.75" x14ac:dyDescent="0.25">
      <c r="F33" s="7" t="s">
        <v>19</v>
      </c>
      <c r="G33" s="8">
        <f>SUM(G19,G22,G32)</f>
        <v>339750</v>
      </c>
      <c r="H33" s="5">
        <f>SUM(H19,H22,H32)</f>
        <v>4077000</v>
      </c>
    </row>
    <row r="35" spans="3:8" x14ac:dyDescent="0.25">
      <c r="C35" s="27" t="s">
        <v>25</v>
      </c>
      <c r="D35" s="27"/>
      <c r="E35" s="27"/>
      <c r="F35" s="27"/>
      <c r="G35" s="27"/>
      <c r="H35" s="5">
        <f>G33</f>
        <v>339750</v>
      </c>
    </row>
    <row r="37" spans="3:8" ht="18.75" x14ac:dyDescent="0.3">
      <c r="G37" s="10" t="s">
        <v>24</v>
      </c>
      <c r="H37" s="11">
        <f>SUM(H33,H35)</f>
        <v>4416750</v>
      </c>
    </row>
    <row r="40" spans="3:8" ht="21" x14ac:dyDescent="0.35">
      <c r="C40" s="21" t="s">
        <v>84</v>
      </c>
      <c r="D40" s="21"/>
      <c r="E40" s="21"/>
      <c r="F40" s="21"/>
      <c r="G40" s="21"/>
      <c r="H40" s="21"/>
    </row>
    <row r="41" spans="3:8" x14ac:dyDescent="0.25">
      <c r="C41" s="22" t="s">
        <v>26</v>
      </c>
      <c r="D41" s="23"/>
      <c r="E41" s="6" t="s">
        <v>2</v>
      </c>
      <c r="F41" s="6" t="s">
        <v>27</v>
      </c>
      <c r="G41" s="22" t="s">
        <v>28</v>
      </c>
      <c r="H41" s="23"/>
    </row>
    <row r="42" spans="3:8" hidden="1" x14ac:dyDescent="0.25">
      <c r="C42" s="31" t="s">
        <v>29</v>
      </c>
      <c r="D42" s="31"/>
      <c r="E42" s="12">
        <v>18</v>
      </c>
      <c r="F42" s="3">
        <v>310.49</v>
      </c>
      <c r="G42" s="24">
        <f>E42*F42</f>
        <v>5588.82</v>
      </c>
      <c r="H42" s="24"/>
    </row>
    <row r="43" spans="3:8" hidden="1" x14ac:dyDescent="0.25">
      <c r="C43" s="31" t="s">
        <v>30</v>
      </c>
      <c r="D43" s="31"/>
      <c r="E43" s="12">
        <v>10</v>
      </c>
      <c r="F43" s="3">
        <v>1050</v>
      </c>
      <c r="G43" s="24">
        <f t="shared" ref="G43:G66" si="2">E43*F43</f>
        <v>10500</v>
      </c>
      <c r="H43" s="24"/>
    </row>
    <row r="44" spans="3:8" hidden="1" x14ac:dyDescent="0.25">
      <c r="C44" s="31" t="s">
        <v>31</v>
      </c>
      <c r="D44" s="31"/>
      <c r="E44" s="13">
        <v>20</v>
      </c>
      <c r="F44" s="3">
        <v>3500</v>
      </c>
      <c r="G44" s="24">
        <f t="shared" si="2"/>
        <v>70000</v>
      </c>
      <c r="H44" s="24"/>
    </row>
    <row r="45" spans="3:8" x14ac:dyDescent="0.25">
      <c r="C45" s="35" t="s">
        <v>32</v>
      </c>
      <c r="D45" s="36"/>
      <c r="E45" s="13">
        <v>6</v>
      </c>
      <c r="F45" s="3">
        <v>1003.13</v>
      </c>
      <c r="G45" s="24">
        <f t="shared" si="2"/>
        <v>6018.78</v>
      </c>
      <c r="H45" s="24"/>
    </row>
    <row r="46" spans="3:8" x14ac:dyDescent="0.25">
      <c r="C46" s="35" t="s">
        <v>33</v>
      </c>
      <c r="D46" s="36"/>
      <c r="E46" s="13">
        <v>12</v>
      </c>
      <c r="F46" s="3">
        <v>1003.13</v>
      </c>
      <c r="G46" s="24">
        <f t="shared" si="2"/>
        <v>12037.56</v>
      </c>
      <c r="H46" s="24"/>
    </row>
    <row r="47" spans="3:8" x14ac:dyDescent="0.25">
      <c r="C47" s="31" t="s">
        <v>34</v>
      </c>
      <c r="D47" s="31"/>
      <c r="E47" s="13">
        <v>6</v>
      </c>
      <c r="F47" s="3">
        <v>543</v>
      </c>
      <c r="G47" s="24">
        <f t="shared" si="2"/>
        <v>3258</v>
      </c>
      <c r="H47" s="24"/>
    </row>
    <row r="48" spans="3:8" x14ac:dyDescent="0.25">
      <c r="C48" s="31" t="s">
        <v>35</v>
      </c>
      <c r="D48" s="31"/>
      <c r="E48" s="13">
        <v>9</v>
      </c>
      <c r="F48" s="3">
        <v>310.49</v>
      </c>
      <c r="G48" s="24">
        <f t="shared" si="2"/>
        <v>2794.41</v>
      </c>
      <c r="H48" s="24"/>
    </row>
    <row r="49" spans="3:8" hidden="1" x14ac:dyDescent="0.25">
      <c r="C49" s="31" t="s">
        <v>36</v>
      </c>
      <c r="D49" s="31"/>
      <c r="E49" s="13">
        <v>4</v>
      </c>
      <c r="F49" s="3">
        <v>3765.84</v>
      </c>
      <c r="G49" s="24">
        <f t="shared" si="2"/>
        <v>15063.36</v>
      </c>
      <c r="H49" s="24"/>
    </row>
    <row r="50" spans="3:8" x14ac:dyDescent="0.25">
      <c r="C50" s="31" t="s">
        <v>37</v>
      </c>
      <c r="D50" s="31"/>
      <c r="E50" s="13">
        <v>9</v>
      </c>
      <c r="F50" s="3">
        <v>557.29</v>
      </c>
      <c r="G50" s="24">
        <f t="shared" si="2"/>
        <v>5015.6099999999997</v>
      </c>
      <c r="H50" s="24"/>
    </row>
    <row r="51" spans="3:8" x14ac:dyDescent="0.25">
      <c r="C51" s="31" t="s">
        <v>38</v>
      </c>
      <c r="D51" s="31"/>
      <c r="E51" s="13">
        <v>9</v>
      </c>
      <c r="F51" s="3">
        <v>3950</v>
      </c>
      <c r="G51" s="24">
        <f t="shared" si="2"/>
        <v>35550</v>
      </c>
      <c r="H51" s="24"/>
    </row>
    <row r="52" spans="3:8" x14ac:dyDescent="0.25">
      <c r="C52" s="31" t="s">
        <v>39</v>
      </c>
      <c r="D52" s="31"/>
      <c r="E52" s="13">
        <v>9</v>
      </c>
      <c r="F52" s="3">
        <v>520.66999999999996</v>
      </c>
      <c r="G52" s="24">
        <f t="shared" si="2"/>
        <v>4686.03</v>
      </c>
      <c r="H52" s="24"/>
    </row>
    <row r="53" spans="3:8" x14ac:dyDescent="0.25">
      <c r="C53" s="31" t="s">
        <v>40</v>
      </c>
      <c r="D53" s="31"/>
      <c r="E53" s="13">
        <v>9</v>
      </c>
      <c r="F53" s="3">
        <v>670</v>
      </c>
      <c r="G53" s="24">
        <f t="shared" si="2"/>
        <v>6030</v>
      </c>
      <c r="H53" s="24"/>
    </row>
    <row r="54" spans="3:8" hidden="1" x14ac:dyDescent="0.25">
      <c r="C54" s="31" t="s">
        <v>41</v>
      </c>
      <c r="D54" s="31"/>
      <c r="E54" s="13">
        <v>1</v>
      </c>
      <c r="F54" s="3">
        <v>792</v>
      </c>
      <c r="G54" s="24">
        <f t="shared" si="2"/>
        <v>792</v>
      </c>
      <c r="H54" s="24"/>
    </row>
    <row r="55" spans="3:8" x14ac:dyDescent="0.25">
      <c r="C55" s="31" t="s">
        <v>42</v>
      </c>
      <c r="D55" s="31"/>
      <c r="E55" s="13">
        <v>3</v>
      </c>
      <c r="F55" s="3">
        <v>4243.3999999999996</v>
      </c>
      <c r="G55" s="24">
        <f t="shared" si="2"/>
        <v>12730.199999999999</v>
      </c>
      <c r="H55" s="24"/>
    </row>
    <row r="56" spans="3:8" hidden="1" x14ac:dyDescent="0.25">
      <c r="C56" s="31" t="s">
        <v>43</v>
      </c>
      <c r="D56" s="31"/>
      <c r="E56" s="13">
        <v>24</v>
      </c>
      <c r="F56" s="3">
        <v>10904</v>
      </c>
      <c r="G56" s="24">
        <f t="shared" si="2"/>
        <v>261696</v>
      </c>
      <c r="H56" s="24"/>
    </row>
    <row r="57" spans="3:8" x14ac:dyDescent="0.25">
      <c r="C57" s="31" t="s">
        <v>44</v>
      </c>
      <c r="D57" s="31"/>
      <c r="E57" s="13">
        <v>3</v>
      </c>
      <c r="F57" s="3">
        <v>10000</v>
      </c>
      <c r="G57" s="24">
        <f t="shared" si="2"/>
        <v>30000</v>
      </c>
      <c r="H57" s="24"/>
    </row>
    <row r="58" spans="3:8" x14ac:dyDescent="0.25">
      <c r="C58" s="31" t="s">
        <v>45</v>
      </c>
      <c r="D58" s="31"/>
      <c r="E58" s="13">
        <v>6</v>
      </c>
      <c r="F58" s="3">
        <v>1499.62</v>
      </c>
      <c r="G58" s="24">
        <f t="shared" si="2"/>
        <v>8997.7199999999993</v>
      </c>
      <c r="H58" s="24"/>
    </row>
    <row r="59" spans="3:8" x14ac:dyDescent="0.25">
      <c r="C59" s="35" t="s">
        <v>78</v>
      </c>
      <c r="D59" s="36"/>
      <c r="E59" s="13">
        <v>6</v>
      </c>
      <c r="F59" s="3">
        <v>4000</v>
      </c>
      <c r="G59" s="38">
        <f t="shared" ref="G59" si="3">E59*F59</f>
        <v>24000</v>
      </c>
      <c r="H59" s="39"/>
    </row>
    <row r="60" spans="3:8" x14ac:dyDescent="0.25">
      <c r="C60" s="31" t="s">
        <v>46</v>
      </c>
      <c r="D60" s="31"/>
      <c r="E60" s="13">
        <v>6</v>
      </c>
      <c r="F60" s="3">
        <v>6300</v>
      </c>
      <c r="G60" s="24">
        <f t="shared" si="2"/>
        <v>37800</v>
      </c>
      <c r="H60" s="24"/>
    </row>
    <row r="61" spans="3:8" x14ac:dyDescent="0.25">
      <c r="C61" s="31" t="s">
        <v>47</v>
      </c>
      <c r="D61" s="31"/>
      <c r="E61" s="13">
        <v>3</v>
      </c>
      <c r="F61" s="3">
        <v>5500</v>
      </c>
      <c r="G61" s="24">
        <f t="shared" si="2"/>
        <v>16500</v>
      </c>
      <c r="H61" s="24"/>
    </row>
    <row r="62" spans="3:8" x14ac:dyDescent="0.25">
      <c r="C62" s="31" t="s">
        <v>48</v>
      </c>
      <c r="D62" s="31"/>
      <c r="E62" s="13">
        <v>6</v>
      </c>
      <c r="F62" s="3">
        <v>1950</v>
      </c>
      <c r="G62" s="24">
        <f t="shared" si="2"/>
        <v>11700</v>
      </c>
      <c r="H62" s="24"/>
    </row>
    <row r="63" spans="3:8" x14ac:dyDescent="0.25">
      <c r="C63" s="31" t="s">
        <v>49</v>
      </c>
      <c r="D63" s="31"/>
      <c r="E63" s="13">
        <v>3</v>
      </c>
      <c r="F63" s="3">
        <v>1050</v>
      </c>
      <c r="G63" s="24">
        <f t="shared" si="2"/>
        <v>3150</v>
      </c>
      <c r="H63" s="24"/>
    </row>
    <row r="64" spans="3:8" x14ac:dyDescent="0.25">
      <c r="C64" s="31" t="s">
        <v>50</v>
      </c>
      <c r="D64" s="31"/>
      <c r="E64" s="13">
        <v>10</v>
      </c>
      <c r="F64" s="3">
        <v>3750</v>
      </c>
      <c r="G64" s="24">
        <f t="shared" ref="G64" si="4">E64*F64</f>
        <v>37500</v>
      </c>
      <c r="H64" s="24"/>
    </row>
    <row r="65" spans="3:8" hidden="1" x14ac:dyDescent="0.25">
      <c r="C65" s="35" t="s">
        <v>77</v>
      </c>
      <c r="D65" s="36"/>
      <c r="E65" s="13">
        <v>3</v>
      </c>
      <c r="F65" s="3">
        <v>50000</v>
      </c>
      <c r="G65" s="24">
        <f t="shared" ref="G65" si="5">E65*F65</f>
        <v>150000</v>
      </c>
      <c r="H65" s="24"/>
    </row>
    <row r="66" spans="3:8" hidden="1" x14ac:dyDescent="0.25">
      <c r="C66" s="31" t="s">
        <v>76</v>
      </c>
      <c r="D66" s="31"/>
      <c r="E66" s="13">
        <v>6</v>
      </c>
      <c r="F66" s="3">
        <v>8000</v>
      </c>
      <c r="G66" s="24">
        <f t="shared" si="2"/>
        <v>48000</v>
      </c>
      <c r="H66" s="24"/>
    </row>
    <row r="67" spans="3:8" x14ac:dyDescent="0.25">
      <c r="G67" s="34"/>
      <c r="H67" s="34"/>
    </row>
    <row r="68" spans="3:8" ht="18.75" x14ac:dyDescent="0.3">
      <c r="F68" s="10" t="s">
        <v>51</v>
      </c>
      <c r="G68" s="32">
        <f>SUM(G45,G46,G47,G48,G50,G51,G53,G52,G55,G57,G58,G59,G60,G61,G62,G63,G64)</f>
        <v>257768.31</v>
      </c>
      <c r="H68" s="33"/>
    </row>
    <row r="70" spans="3:8" x14ac:dyDescent="0.25">
      <c r="C70" s="22" t="s">
        <v>52</v>
      </c>
      <c r="D70" s="23"/>
      <c r="E70" s="6" t="s">
        <v>2</v>
      </c>
      <c r="F70" s="6" t="s">
        <v>27</v>
      </c>
      <c r="G70" s="22" t="s">
        <v>28</v>
      </c>
      <c r="H70" s="23"/>
    </row>
    <row r="71" spans="3:8" x14ac:dyDescent="0.25">
      <c r="C71" s="31" t="s">
        <v>53</v>
      </c>
      <c r="D71" s="31"/>
      <c r="E71" s="12">
        <v>6</v>
      </c>
      <c r="F71" s="3">
        <v>935.08</v>
      </c>
      <c r="G71" s="24">
        <f>E71*F71</f>
        <v>5610.4800000000005</v>
      </c>
      <c r="H71" s="24"/>
    </row>
    <row r="72" spans="3:8" x14ac:dyDescent="0.25">
      <c r="C72" s="31" t="s">
        <v>54</v>
      </c>
      <c r="D72" s="31"/>
      <c r="E72" s="12">
        <v>6</v>
      </c>
      <c r="F72" s="3">
        <v>1524.04</v>
      </c>
      <c r="G72" s="24">
        <f t="shared" ref="G72:G85" si="6">E72*F72</f>
        <v>9144.24</v>
      </c>
      <c r="H72" s="24"/>
    </row>
    <row r="73" spans="3:8" hidden="1" x14ac:dyDescent="0.25">
      <c r="C73" s="31" t="s">
        <v>55</v>
      </c>
      <c r="D73" s="31"/>
      <c r="E73" s="13">
        <v>12</v>
      </c>
      <c r="F73" s="3">
        <v>69.23</v>
      </c>
      <c r="G73" s="24">
        <f t="shared" si="6"/>
        <v>830.76</v>
      </c>
      <c r="H73" s="24"/>
    </row>
    <row r="74" spans="3:8" x14ac:dyDescent="0.25">
      <c r="C74" s="2" t="s">
        <v>56</v>
      </c>
      <c r="D74" s="2"/>
      <c r="E74" s="13">
        <v>6</v>
      </c>
      <c r="F74" s="3">
        <v>7752.39</v>
      </c>
      <c r="G74" s="24">
        <f t="shared" si="6"/>
        <v>46514.340000000004</v>
      </c>
      <c r="H74" s="24"/>
    </row>
    <row r="75" spans="3:8" x14ac:dyDescent="0.25">
      <c r="C75" s="2" t="s">
        <v>57</v>
      </c>
      <c r="D75" s="2"/>
      <c r="E75" s="13">
        <v>6</v>
      </c>
      <c r="F75" s="3">
        <v>835.95</v>
      </c>
      <c r="G75" s="24">
        <f t="shared" si="6"/>
        <v>5015.7000000000007</v>
      </c>
      <c r="H75" s="24"/>
    </row>
    <row r="76" spans="3:8" x14ac:dyDescent="0.25">
      <c r="C76" s="31" t="s">
        <v>58</v>
      </c>
      <c r="D76" s="31"/>
      <c r="E76" s="13">
        <v>6</v>
      </c>
      <c r="F76" s="3">
        <v>1154.4000000000001</v>
      </c>
      <c r="G76" s="24">
        <f t="shared" si="6"/>
        <v>6926.4000000000005</v>
      </c>
      <c r="H76" s="24"/>
    </row>
    <row r="77" spans="3:8" x14ac:dyDescent="0.25">
      <c r="C77" s="31" t="s">
        <v>67</v>
      </c>
      <c r="D77" s="31"/>
      <c r="E77" s="13">
        <v>6</v>
      </c>
      <c r="F77" s="3">
        <v>381.33</v>
      </c>
      <c r="G77" s="24">
        <f t="shared" si="6"/>
        <v>2287.98</v>
      </c>
      <c r="H77" s="24"/>
    </row>
    <row r="78" spans="3:8" hidden="1" x14ac:dyDescent="0.25">
      <c r="C78" s="31" t="s">
        <v>59</v>
      </c>
      <c r="D78" s="31"/>
      <c r="E78" s="13">
        <v>16</v>
      </c>
      <c r="F78" s="3">
        <v>538.24</v>
      </c>
      <c r="G78" s="24">
        <f t="shared" si="6"/>
        <v>8611.84</v>
      </c>
      <c r="H78" s="24"/>
    </row>
    <row r="79" spans="3:8" hidden="1" x14ac:dyDescent="0.25">
      <c r="C79" s="31" t="s">
        <v>60</v>
      </c>
      <c r="D79" s="31"/>
      <c r="E79" s="13">
        <v>16</v>
      </c>
      <c r="F79" s="3">
        <v>19.399999999999999</v>
      </c>
      <c r="G79" s="24">
        <f t="shared" si="6"/>
        <v>310.39999999999998</v>
      </c>
      <c r="H79" s="24"/>
    </row>
    <row r="80" spans="3:8" hidden="1" x14ac:dyDescent="0.25">
      <c r="C80" s="31" t="s">
        <v>61</v>
      </c>
      <c r="D80" s="31"/>
      <c r="E80" s="13">
        <v>16</v>
      </c>
      <c r="F80" s="3">
        <v>94.65</v>
      </c>
      <c r="G80" s="24">
        <f t="shared" si="6"/>
        <v>1514.4</v>
      </c>
      <c r="H80" s="24"/>
    </row>
    <row r="81" spans="3:8" hidden="1" x14ac:dyDescent="0.25">
      <c r="C81" s="31" t="s">
        <v>62</v>
      </c>
      <c r="D81" s="31"/>
      <c r="E81" s="13">
        <v>10</v>
      </c>
      <c r="F81" s="3">
        <v>538.46</v>
      </c>
      <c r="G81" s="24">
        <f t="shared" si="6"/>
        <v>5384.6</v>
      </c>
      <c r="H81" s="24"/>
    </row>
    <row r="82" spans="3:8" hidden="1" x14ac:dyDescent="0.25">
      <c r="C82" s="31" t="s">
        <v>63</v>
      </c>
      <c r="D82" s="31"/>
      <c r="E82" s="13">
        <v>16</v>
      </c>
      <c r="F82" s="3">
        <v>86.53</v>
      </c>
      <c r="G82" s="24">
        <f t="shared" si="6"/>
        <v>1384.48</v>
      </c>
      <c r="H82" s="24"/>
    </row>
    <row r="83" spans="3:8" hidden="1" x14ac:dyDescent="0.25">
      <c r="C83" s="31" t="s">
        <v>64</v>
      </c>
      <c r="D83" s="31"/>
      <c r="E83" s="13">
        <v>16</v>
      </c>
      <c r="F83" s="3">
        <v>73.16</v>
      </c>
      <c r="G83" s="24">
        <f t="shared" si="6"/>
        <v>1170.56</v>
      </c>
      <c r="H83" s="24"/>
    </row>
    <row r="84" spans="3:8" hidden="1" x14ac:dyDescent="0.25">
      <c r="C84" s="31" t="s">
        <v>65</v>
      </c>
      <c r="D84" s="31"/>
      <c r="E84" s="13">
        <v>16</v>
      </c>
      <c r="F84" s="3">
        <v>210.08</v>
      </c>
      <c r="G84" s="24">
        <f t="shared" si="6"/>
        <v>3361.28</v>
      </c>
      <c r="H84" s="24"/>
    </row>
    <row r="85" spans="3:8" x14ac:dyDescent="0.25">
      <c r="C85" s="31" t="s">
        <v>66</v>
      </c>
      <c r="D85" s="31"/>
      <c r="E85" s="13">
        <v>6</v>
      </c>
      <c r="F85" s="3">
        <v>20.43</v>
      </c>
      <c r="G85" s="24">
        <f t="shared" si="6"/>
        <v>122.58</v>
      </c>
      <c r="H85" s="24"/>
    </row>
    <row r="86" spans="3:8" ht="131.25" customHeight="1" x14ac:dyDescent="0.25">
      <c r="C86" s="37" t="s">
        <v>72</v>
      </c>
      <c r="D86" s="37"/>
      <c r="E86" s="13">
        <v>9</v>
      </c>
      <c r="F86" s="3">
        <v>237949.84</v>
      </c>
      <c r="G86" s="24">
        <f t="shared" ref="G86" si="7">E86*F86</f>
        <v>2141548.56</v>
      </c>
      <c r="H86" s="24"/>
    </row>
    <row r="87" spans="3:8" ht="78.75" customHeight="1" x14ac:dyDescent="0.25">
      <c r="C87" s="37" t="s">
        <v>73</v>
      </c>
      <c r="D87" s="37"/>
      <c r="E87" s="13">
        <v>9</v>
      </c>
      <c r="F87" s="3">
        <v>539916.04</v>
      </c>
      <c r="G87" s="24">
        <f t="shared" ref="G87:G91" si="8">E87*F87</f>
        <v>4859244.3600000003</v>
      </c>
      <c r="H87" s="24"/>
    </row>
    <row r="88" spans="3:8" ht="45" customHeight="1" x14ac:dyDescent="0.25">
      <c r="C88" s="40" t="s">
        <v>79</v>
      </c>
      <c r="D88" s="41"/>
      <c r="E88" s="13">
        <v>9</v>
      </c>
      <c r="F88" s="3">
        <v>250000</v>
      </c>
      <c r="G88" s="24">
        <f t="shared" ref="G88" si="9">E88*F88</f>
        <v>2250000</v>
      </c>
      <c r="H88" s="24"/>
    </row>
    <row r="89" spans="3:8" hidden="1" x14ac:dyDescent="0.25">
      <c r="C89" s="40" t="s">
        <v>80</v>
      </c>
      <c r="D89" s="41"/>
      <c r="E89" s="13">
        <v>20</v>
      </c>
      <c r="F89" s="3">
        <v>22000</v>
      </c>
      <c r="G89" s="38">
        <f t="shared" ref="G89" si="10">E89*F89</f>
        <v>440000</v>
      </c>
      <c r="H89" s="39"/>
    </row>
    <row r="90" spans="3:8" hidden="1" x14ac:dyDescent="0.25">
      <c r="C90" s="40" t="s">
        <v>81</v>
      </c>
      <c r="D90" s="41"/>
      <c r="E90" s="13">
        <v>20</v>
      </c>
      <c r="F90" s="3">
        <v>300000</v>
      </c>
      <c r="G90" s="38">
        <f t="shared" ref="G90" si="11">E90*F90</f>
        <v>6000000</v>
      </c>
      <c r="H90" s="39"/>
    </row>
    <row r="91" spans="3:8" x14ac:dyDescent="0.25">
      <c r="C91" s="31" t="s">
        <v>71</v>
      </c>
      <c r="D91" s="31"/>
      <c r="E91" s="13">
        <v>9</v>
      </c>
      <c r="F91" s="3">
        <v>1713.58</v>
      </c>
      <c r="G91" s="24">
        <f t="shared" si="8"/>
        <v>15422.22</v>
      </c>
      <c r="H91" s="24"/>
    </row>
    <row r="93" spans="3:8" ht="18.75" x14ac:dyDescent="0.3">
      <c r="F93" s="10" t="s">
        <v>51</v>
      </c>
      <c r="G93" s="32">
        <f>SUM(G71,G72,G74,G75,G76,G77,G85,G86,G87,G88,G91)</f>
        <v>9341836.8600000013</v>
      </c>
      <c r="H93" s="33"/>
    </row>
    <row r="95" spans="3:8" x14ac:dyDescent="0.25">
      <c r="C95" s="22" t="s">
        <v>74</v>
      </c>
      <c r="D95" s="23"/>
      <c r="E95" s="6" t="s">
        <v>2</v>
      </c>
      <c r="F95" s="6" t="s">
        <v>27</v>
      </c>
      <c r="G95" s="22" t="s">
        <v>28</v>
      </c>
      <c r="H95" s="23"/>
    </row>
    <row r="96" spans="3:8" x14ac:dyDescent="0.25">
      <c r="C96" s="31" t="s">
        <v>68</v>
      </c>
      <c r="D96" s="31"/>
      <c r="E96" s="12">
        <v>6</v>
      </c>
      <c r="F96" s="3">
        <v>16084.56</v>
      </c>
      <c r="G96" s="24">
        <f>E96*F96</f>
        <v>96507.36</v>
      </c>
      <c r="H96" s="24"/>
    </row>
    <row r="97" spans="3:8" x14ac:dyDescent="0.25">
      <c r="C97" s="31" t="s">
        <v>69</v>
      </c>
      <c r="D97" s="31"/>
      <c r="E97" s="12">
        <v>6</v>
      </c>
      <c r="F97" s="3">
        <v>5500</v>
      </c>
      <c r="G97" s="24">
        <f t="shared" ref="G97:G98" si="12">E97*F97</f>
        <v>33000</v>
      </c>
      <c r="H97" s="24"/>
    </row>
    <row r="98" spans="3:8" x14ac:dyDescent="0.25">
      <c r="C98" s="31" t="s">
        <v>70</v>
      </c>
      <c r="D98" s="31"/>
      <c r="E98" s="13">
        <v>6</v>
      </c>
      <c r="F98" s="3">
        <v>8212.23</v>
      </c>
      <c r="G98" s="24">
        <f t="shared" si="12"/>
        <v>49273.38</v>
      </c>
      <c r="H98" s="24"/>
    </row>
    <row r="100" spans="3:8" ht="18.75" x14ac:dyDescent="0.3">
      <c r="F100" s="10" t="s">
        <v>51</v>
      </c>
      <c r="G100" s="32">
        <f>SUM(G96,G97,G98)</f>
        <v>178780.74</v>
      </c>
      <c r="H100" s="33"/>
    </row>
    <row r="101" spans="3:8" ht="18.75" hidden="1" x14ac:dyDescent="0.3">
      <c r="F101" s="18"/>
      <c r="G101" s="19"/>
      <c r="H101" s="20"/>
    </row>
    <row r="102" spans="3:8" hidden="1" x14ac:dyDescent="0.25">
      <c r="C102" s="22"/>
      <c r="D102" s="23"/>
      <c r="E102" s="6" t="s">
        <v>2</v>
      </c>
      <c r="F102" s="6" t="s">
        <v>27</v>
      </c>
      <c r="G102" s="22" t="s">
        <v>28</v>
      </c>
      <c r="H102" s="23"/>
    </row>
    <row r="103" spans="3:8" ht="32.25" hidden="1" customHeight="1" x14ac:dyDescent="0.25">
      <c r="C103" s="37" t="s">
        <v>82</v>
      </c>
      <c r="D103" s="37"/>
      <c r="E103" s="12">
        <v>1</v>
      </c>
      <c r="F103" s="3">
        <v>8673350</v>
      </c>
      <c r="G103" s="24">
        <f>E103*F103</f>
        <v>8673350</v>
      </c>
      <c r="H103" s="24"/>
    </row>
    <row r="104" spans="3:8" hidden="1" x14ac:dyDescent="0.25">
      <c r="C104" s="14"/>
      <c r="D104" s="14"/>
      <c r="E104" s="15"/>
      <c r="F104" s="16"/>
      <c r="G104" s="17"/>
      <c r="H104" s="17"/>
    </row>
    <row r="105" spans="3:8" ht="18.75" hidden="1" x14ac:dyDescent="0.3">
      <c r="F105" s="10" t="s">
        <v>51</v>
      </c>
      <c r="G105" s="32">
        <f>G103</f>
        <v>8673350</v>
      </c>
      <c r="H105" s="33"/>
    </row>
    <row r="107" spans="3:8" ht="18.75" x14ac:dyDescent="0.3">
      <c r="F107" s="10" t="s">
        <v>75</v>
      </c>
      <c r="G107" s="32">
        <f>SUM(G100,G93,H37,G68)</f>
        <v>14195135.910000002</v>
      </c>
      <c r="H107" s="33"/>
    </row>
  </sheetData>
  <mergeCells count="125">
    <mergeCell ref="G59:H59"/>
    <mergeCell ref="G89:H89"/>
    <mergeCell ref="G90:H90"/>
    <mergeCell ref="C89:D89"/>
    <mergeCell ref="C90:D90"/>
    <mergeCell ref="G100:H100"/>
    <mergeCell ref="G87:H87"/>
    <mergeCell ref="G88:H88"/>
    <mergeCell ref="C102:D102"/>
    <mergeCell ref="G102:H102"/>
    <mergeCell ref="C86:D86"/>
    <mergeCell ref="G86:H86"/>
    <mergeCell ref="C87:D87"/>
    <mergeCell ref="G93:H93"/>
    <mergeCell ref="C91:D91"/>
    <mergeCell ref="G91:H91"/>
    <mergeCell ref="C88:D88"/>
    <mergeCell ref="C83:D83"/>
    <mergeCell ref="G83:H83"/>
    <mergeCell ref="C84:D84"/>
    <mergeCell ref="G84:H84"/>
    <mergeCell ref="C85:D85"/>
    <mergeCell ref="G85:H85"/>
    <mergeCell ref="C80:D80"/>
    <mergeCell ref="C103:D103"/>
    <mergeCell ref="G103:H103"/>
    <mergeCell ref="G105:H105"/>
    <mergeCell ref="G107:H107"/>
    <mergeCell ref="C98:D98"/>
    <mergeCell ref="G98:H98"/>
    <mergeCell ref="C95:D95"/>
    <mergeCell ref="G95:H95"/>
    <mergeCell ref="C96:D96"/>
    <mergeCell ref="G96:H96"/>
    <mergeCell ref="C97:D97"/>
    <mergeCell ref="G97:H97"/>
    <mergeCell ref="G80:H80"/>
    <mergeCell ref="C81:D81"/>
    <mergeCell ref="G81:H81"/>
    <mergeCell ref="C82:D82"/>
    <mergeCell ref="G82:H82"/>
    <mergeCell ref="C77:D77"/>
    <mergeCell ref="G77:H77"/>
    <mergeCell ref="C78:D78"/>
    <mergeCell ref="G78:H78"/>
    <mergeCell ref="C79:D79"/>
    <mergeCell ref="G79:H79"/>
    <mergeCell ref="C73:D73"/>
    <mergeCell ref="G73:H73"/>
    <mergeCell ref="G74:H74"/>
    <mergeCell ref="G75:H75"/>
    <mergeCell ref="C76:D76"/>
    <mergeCell ref="G76:H76"/>
    <mergeCell ref="G70:H70"/>
    <mergeCell ref="C71:D71"/>
    <mergeCell ref="G71:H71"/>
    <mergeCell ref="C72:D72"/>
    <mergeCell ref="G72:H72"/>
    <mergeCell ref="C44:D44"/>
    <mergeCell ref="C70:D70"/>
    <mergeCell ref="C64:D64"/>
    <mergeCell ref="C45:D45"/>
    <mergeCell ref="C46:D46"/>
    <mergeCell ref="C59:D59"/>
    <mergeCell ref="C61:D61"/>
    <mergeCell ref="C62:D62"/>
    <mergeCell ref="C63:D63"/>
    <mergeCell ref="C66:D66"/>
    <mergeCell ref="C65:D65"/>
    <mergeCell ref="G65:H65"/>
    <mergeCell ref="G68:H68"/>
    <mergeCell ref="G67:H67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60:D60"/>
    <mergeCell ref="G60:H60"/>
    <mergeCell ref="G61:H61"/>
    <mergeCell ref="G62:H62"/>
    <mergeCell ref="G63:H63"/>
    <mergeCell ref="G66:H66"/>
    <mergeCell ref="G64:H64"/>
    <mergeCell ref="G54:H54"/>
    <mergeCell ref="G55:H55"/>
    <mergeCell ref="G56:H56"/>
    <mergeCell ref="G57:H57"/>
    <mergeCell ref="G58:H58"/>
    <mergeCell ref="G49:H49"/>
    <mergeCell ref="G50:H50"/>
    <mergeCell ref="G51:H51"/>
    <mergeCell ref="G52:H52"/>
    <mergeCell ref="G53:H53"/>
    <mergeCell ref="G44:H44"/>
    <mergeCell ref="G45:H45"/>
    <mergeCell ref="G46:H46"/>
    <mergeCell ref="G47:H47"/>
    <mergeCell ref="G48:H48"/>
    <mergeCell ref="C40:H40"/>
    <mergeCell ref="C41:D41"/>
    <mergeCell ref="G41:H41"/>
    <mergeCell ref="G42:H42"/>
    <mergeCell ref="G43:H43"/>
    <mergeCell ref="C23:C24"/>
    <mergeCell ref="C3:H3"/>
    <mergeCell ref="C35:G35"/>
    <mergeCell ref="C15:C16"/>
    <mergeCell ref="C25:C26"/>
    <mergeCell ref="C28:C29"/>
    <mergeCell ref="C9:C11"/>
    <mergeCell ref="C12:C14"/>
    <mergeCell ref="C17:C19"/>
    <mergeCell ref="C20:C22"/>
    <mergeCell ref="C30:C32"/>
    <mergeCell ref="C7:C8"/>
    <mergeCell ref="C42:D42"/>
    <mergeCell ref="C43:D43"/>
  </mergeCells>
  <pageMargins left="0.70866141732283472" right="0.70866141732283472" top="0.74803149606299213" bottom="0.74803149606299213" header="0.31496062992125984" footer="0.31496062992125984"/>
  <pageSetup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Quezada Ponce, Abraham Alejandro</dc:creator>
  <cp:lastModifiedBy>Gonzalez Martinez, Maria del Carmen</cp:lastModifiedBy>
  <cp:lastPrinted>2020-09-14T17:20:25Z</cp:lastPrinted>
  <dcterms:created xsi:type="dcterms:W3CDTF">2020-03-26T19:27:11Z</dcterms:created>
  <dcterms:modified xsi:type="dcterms:W3CDTF">2020-09-25T16:35:04Z</dcterms:modified>
</cp:coreProperties>
</file>